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0730" windowHeight="11760"/>
  </bookViews>
  <sheets>
    <sheet name="申し込み書" sheetId="2" r:id="rId1"/>
  </sheets>
  <definedNames>
    <definedName name="_xlnm.Print_Area" localSheetId="0">申し込み書!$A$1:$P$27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5" i="2"/>
  <c r="L45"/>
  <c r="M45"/>
  <c r="E45"/>
  <c r="J45"/>
  <c r="X45" l="1"/>
  <c r="W45"/>
  <c r="V45"/>
  <c r="D45"/>
  <c r="Z45"/>
  <c r="Y45"/>
  <c r="U45"/>
  <c r="T45"/>
  <c r="O45"/>
  <c r="AA45"/>
  <c r="R45"/>
  <c r="Q45"/>
  <c r="P45"/>
  <c r="N45"/>
  <c r="I45"/>
  <c r="H45"/>
  <c r="K45"/>
  <c r="G45"/>
  <c r="F45"/>
  <c r="C45"/>
  <c r="B45"/>
  <c r="A45"/>
  <c r="BH13"/>
  <c r="BG13"/>
  <c r="BJ7" l="1"/>
  <c r="BG10" l="1"/>
  <c r="BG9"/>
  <c r="BG8"/>
  <c r="BG7"/>
  <c r="BH9" l="1"/>
  <c r="BH7"/>
  <c r="BG11"/>
</calcChain>
</file>

<file path=xl/sharedStrings.xml><?xml version="1.0" encoding="utf-8"?>
<sst xmlns="http://schemas.openxmlformats.org/spreadsheetml/2006/main" count="88" uniqueCount="83">
  <si>
    <t>性別</t>
    <rPh sb="0" eb="2">
      <t>セイベツ</t>
    </rPh>
    <phoneticPr fontId="3"/>
  </si>
  <si>
    <t>血液型</t>
    <rPh sb="0" eb="3">
      <t>ケツエキガタ</t>
    </rPh>
    <phoneticPr fontId="3"/>
  </si>
  <si>
    <t>登山経験</t>
    <rPh sb="0" eb="2">
      <t>トザン</t>
    </rPh>
    <rPh sb="2" eb="4">
      <t>ケイケン</t>
    </rPh>
    <phoneticPr fontId="3"/>
  </si>
  <si>
    <t>所属連盟</t>
    <rPh sb="0" eb="2">
      <t>ショゾク</t>
    </rPh>
    <rPh sb="2" eb="4">
      <t>レンメイ</t>
    </rPh>
    <phoneticPr fontId="3"/>
  </si>
  <si>
    <t>無</t>
    <rPh sb="0" eb="1">
      <t>ナ</t>
    </rPh>
    <phoneticPr fontId="1"/>
  </si>
  <si>
    <t>氏　　名</t>
    <rPh sb="0" eb="1">
      <t>シ</t>
    </rPh>
    <rPh sb="3" eb="4">
      <t>メイ</t>
    </rPh>
    <phoneticPr fontId="3"/>
  </si>
  <si>
    <t>　</t>
    <phoneticPr fontId="1"/>
  </si>
  <si>
    <t>＊参加申込書に記入された情報は、雪崩講習会運営にのみに使用します。</t>
    <rPh sb="1" eb="3">
      <t>サンカ</t>
    </rPh>
    <phoneticPr fontId="1"/>
  </si>
  <si>
    <t>　　</t>
    <phoneticPr fontId="1"/>
  </si>
  <si>
    <t>〒</t>
    <phoneticPr fontId="1"/>
  </si>
  <si>
    <t>基本クラス（理論講習+ビーコン講習+実技）</t>
    <phoneticPr fontId="1"/>
  </si>
  <si>
    <t>有</t>
    <rPh sb="0" eb="1">
      <t>アリ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</si>
  <si>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</si>
  <si>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</si>
  <si>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貸出希望</t>
    <rPh sb="0" eb="2">
      <t>カシダシ</t>
    </rPh>
    <rPh sb="2" eb="4">
      <t>キボウ</t>
    </rPh>
    <phoneticPr fontId="1"/>
  </si>
  <si>
    <t>所属山岳会</t>
    <phoneticPr fontId="1"/>
  </si>
  <si>
    <t>有</t>
    <rPh sb="0" eb="1">
      <t>ア</t>
    </rPh>
    <phoneticPr fontId="1"/>
  </si>
  <si>
    <t>住所</t>
    <rPh sb="0" eb="2">
      <t>ジュウショ</t>
    </rPh>
    <phoneticPr fontId="3"/>
  </si>
  <si>
    <t xml:space="preserve">   無</t>
    <rPh sb="3" eb="4">
      <t>ナ</t>
    </rPh>
    <phoneticPr fontId="1"/>
  </si>
  <si>
    <t>無積雪期</t>
    <rPh sb="0" eb="1">
      <t>ム</t>
    </rPh>
    <rPh sb="1" eb="4">
      <t>セキセツキ</t>
    </rPh>
    <phoneticPr fontId="1"/>
  </si>
  <si>
    <t>緊急連絡先</t>
    <rPh sb="0" eb="2">
      <t>キンキュウ</t>
    </rPh>
    <rPh sb="2" eb="5">
      <t>レンラクサキ</t>
    </rPh>
    <phoneticPr fontId="3"/>
  </si>
  <si>
    <t>積雪期</t>
    <rPh sb="0" eb="3">
      <t>セキセツキ</t>
    </rPh>
    <phoneticPr fontId="3"/>
  </si>
  <si>
    <t>雪崩講習
受講有無</t>
    <rPh sb="0" eb="2">
      <t>ナダレ</t>
    </rPh>
    <rPh sb="2" eb="4">
      <t>コウシュウ</t>
    </rPh>
    <rPh sb="5" eb="7">
      <t>ジュコウ</t>
    </rPh>
    <rPh sb="7" eb="9">
      <t>ウム</t>
    </rPh>
    <phoneticPr fontId="3"/>
  </si>
  <si>
    <t>受講中の登山学校</t>
    <rPh sb="0" eb="3">
      <t>ジュコウチュウ</t>
    </rPh>
    <rPh sb="4" eb="6">
      <t>トザン</t>
    </rPh>
    <rPh sb="6" eb="8">
      <t>ガッコウ</t>
    </rPh>
    <phoneticPr fontId="1"/>
  </si>
  <si>
    <t>理論講習+ビーコン講習</t>
    <phoneticPr fontId="1"/>
  </si>
  <si>
    <t>購入予定</t>
    <rPh sb="0" eb="2">
      <t>コウニュウ</t>
    </rPh>
    <rPh sb="2" eb="4">
      <t>ヨテイ</t>
    </rPh>
    <phoneticPr fontId="1"/>
  </si>
  <si>
    <t>所属会・知人に借りる予定</t>
    <phoneticPr fontId="1"/>
  </si>
  <si>
    <t>氏名</t>
    <rPh sb="0" eb="2">
      <t>シメイ</t>
    </rPh>
    <phoneticPr fontId="3"/>
  </si>
  <si>
    <t>理論講習のみ</t>
    <phoneticPr fontId="1"/>
  </si>
  <si>
    <t>電話</t>
    <rPh sb="0" eb="2">
      <t>デンワ</t>
    </rPh>
    <phoneticPr fontId="3"/>
  </si>
  <si>
    <t>自宅</t>
    <rPh sb="0" eb="2">
      <t>ジタク</t>
    </rPh>
    <phoneticPr fontId="1"/>
  </si>
  <si>
    <t>携帯</t>
    <rPh sb="0" eb="2">
      <t>ケイタイ</t>
    </rPh>
    <phoneticPr fontId="1"/>
  </si>
  <si>
    <t>年度
受講</t>
    <rPh sb="0" eb="2">
      <t>ネンド</t>
    </rPh>
    <rPh sb="3" eb="5">
      <t>ジュコウ</t>
    </rPh>
    <phoneticPr fontId="1"/>
  </si>
  <si>
    <t>型 RH</t>
    <rPh sb="0" eb="1">
      <t>ガタ</t>
    </rPh>
    <phoneticPr fontId="1"/>
  </si>
  <si>
    <t>年</t>
    <rPh sb="0" eb="1">
      <t>ネン</t>
    </rPh>
    <phoneticPr fontId="1"/>
  </si>
  <si>
    <r>
      <t xml:space="preserve">受講クラス
</t>
    </r>
    <r>
      <rPr>
        <sz val="12"/>
        <color theme="0"/>
        <rFont val="Meiryo UI"/>
        <family val="3"/>
        <charset val="128"/>
      </rPr>
      <t>参加クラスに
○をして下さい。　</t>
    </r>
    <rPh sb="0" eb="2">
      <t>ジュコウ</t>
    </rPh>
    <phoneticPr fontId="3"/>
  </si>
  <si>
    <t>フリガナ</t>
    <phoneticPr fontId="1"/>
  </si>
  <si>
    <t>＊下記太枠内の       の項目をすべて記入してください。　</t>
    <rPh sb="1" eb="3">
      <t>カキ</t>
    </rPh>
    <rPh sb="3" eb="5">
      <t>フトワク</t>
    </rPh>
    <rPh sb="5" eb="6">
      <t>ナイ</t>
    </rPh>
    <rPh sb="15" eb="17">
      <t>コウモク</t>
    </rPh>
    <rPh sb="21" eb="23">
      <t>キニュウ</t>
    </rPh>
    <phoneticPr fontId="3"/>
  </si>
  <si>
    <t>有</t>
    <rPh sb="0" eb="1">
      <t>アリ</t>
    </rPh>
    <phoneticPr fontId="1"/>
  </si>
  <si>
    <t>無</t>
    <rPh sb="0" eb="1">
      <t>ナ</t>
    </rPh>
    <phoneticPr fontId="1"/>
  </si>
  <si>
    <t>製品名</t>
    <rPh sb="0" eb="1">
      <t>セイ</t>
    </rPh>
    <rPh sb="1" eb="2">
      <t>ヒン</t>
    </rPh>
    <rPh sb="2" eb="3">
      <t>メイ</t>
    </rPh>
    <phoneticPr fontId="3"/>
  </si>
  <si>
    <t>←　実技に参加される方のみ記入をお願いします。</t>
    <rPh sb="2" eb="4">
      <t>ジツギ</t>
    </rPh>
    <rPh sb="5" eb="7">
      <t>サンカ</t>
    </rPh>
    <rPh sb="10" eb="11">
      <t>カタ</t>
    </rPh>
    <rPh sb="13" eb="15">
      <t>キニュウ</t>
    </rPh>
    <rPh sb="17" eb="18">
      <t>ネガ</t>
    </rPh>
    <phoneticPr fontId="1"/>
  </si>
  <si>
    <t>メーカー</t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</si>
  <si>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</si>
  <si>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</si>
  <si>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r>
      <t xml:space="preserve">生年月日
</t>
    </r>
    <r>
      <rPr>
        <sz val="12"/>
        <color theme="0"/>
        <rFont val="Meiryo UI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3"/>
  </si>
  <si>
    <t>　自身や仲間の雪崩の体験や、雪崩事故の救助の経験がある方は、具体的に書いて下さい。</t>
    <rPh sb="1" eb="3">
      <t>ジシン</t>
    </rPh>
    <rPh sb="4" eb="6">
      <t>ナカマ</t>
    </rPh>
    <rPh sb="14" eb="16">
      <t>ナダレ</t>
    </rPh>
    <rPh sb="16" eb="18">
      <t>ジコ</t>
    </rPh>
    <rPh sb="19" eb="21">
      <t>キュウジョ</t>
    </rPh>
    <rPh sb="22" eb="24">
      <t>ケイケン</t>
    </rPh>
    <rPh sb="37" eb="38">
      <t>クダ</t>
    </rPh>
    <phoneticPr fontId="3"/>
  </si>
  <si>
    <t>　受講に関しての希望があれば書いて下さい。</t>
    <rPh sb="1" eb="3">
      <t>ジュコウ</t>
    </rPh>
    <rPh sb="4" eb="5">
      <t>カン</t>
    </rPh>
    <rPh sb="8" eb="10">
      <t>キボウ</t>
    </rPh>
    <rPh sb="14" eb="15">
      <t>カ</t>
    </rPh>
    <rPh sb="17" eb="18">
      <t>クダ</t>
    </rPh>
    <phoneticPr fontId="3"/>
  </si>
  <si>
    <r>
      <t>　送信先：近畿ブロック雪崩講習会事務局</t>
    </r>
    <r>
      <rPr>
        <b/>
        <sz val="18"/>
        <rFont val="Meiryo UI"/>
        <family val="3"/>
        <charset val="128"/>
      </rPr>
      <t/>
    </r>
    <rPh sb="1" eb="4">
      <t>ソウシンサキ</t>
    </rPh>
    <phoneticPr fontId="1"/>
  </si>
  <si>
    <t>受講クラス</t>
    <rPh sb="0" eb="2">
      <t>ジュコウ</t>
    </rPh>
    <phoneticPr fontId="1"/>
  </si>
  <si>
    <t>名前</t>
    <rPh sb="0" eb="2">
      <t>ナマエ</t>
    </rPh>
    <phoneticPr fontId="1"/>
  </si>
  <si>
    <t>フリガナ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</si>
  <si>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</si>
  <si>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</si>
  <si>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</si>
  <si>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血液型</t>
    <rPh sb="0" eb="3">
      <t>ケツエキガタ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</si>
  <si>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</si>
  <si>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</si>
  <si>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</si>
  <si>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自宅電話</t>
    <rPh sb="0" eb="2">
      <t>ジタク</t>
    </rPh>
    <rPh sb="2" eb="4">
      <t>デンワ</t>
    </rPh>
    <phoneticPr fontId="1"/>
  </si>
  <si>
    <t>所属山岳会</t>
    <rPh sb="0" eb="2">
      <t>ショゾク</t>
    </rPh>
    <rPh sb="2" eb="4">
      <t>サンガク</t>
    </rPh>
    <rPh sb="4" eb="5">
      <t>カイ</t>
    </rPh>
    <phoneticPr fontId="1"/>
  </si>
  <si>
    <t>所属連盟</t>
    <rPh sb="0" eb="2">
      <t>ショゾク</t>
    </rPh>
    <rPh sb="2" eb="4">
      <t>レンメイ</t>
    </rPh>
    <phoneticPr fontId="1"/>
  </si>
  <si>
    <t>登山学校</t>
    <rPh sb="0" eb="2">
      <t>トザン</t>
    </rPh>
    <rPh sb="2" eb="4">
      <t>ガッコウ</t>
    </rPh>
    <phoneticPr fontId="1"/>
  </si>
  <si>
    <t>ビーコン有無</t>
    <rPh sb="4" eb="6">
      <t>ウム</t>
    </rPh>
    <phoneticPr fontId="1"/>
  </si>
  <si>
    <t>ビーコン種類</t>
    <rPh sb="4" eb="6">
      <t>シュルイ</t>
    </rPh>
    <phoneticPr fontId="1"/>
  </si>
  <si>
    <t>緊急連絡先</t>
    <rPh sb="0" eb="2">
      <t>キンキュウ</t>
    </rPh>
    <rPh sb="2" eb="5">
      <t>レンラクサキ</t>
    </rPh>
    <phoneticPr fontId="1"/>
  </si>
  <si>
    <t>電話</t>
    <rPh sb="0" eb="2">
      <t>デンワ</t>
    </rPh>
    <phoneticPr fontId="1"/>
  </si>
  <si>
    <t>登山経験</t>
    <rPh sb="0" eb="2">
      <t>トザン</t>
    </rPh>
    <rPh sb="2" eb="4">
      <t>ケイケン</t>
    </rPh>
    <phoneticPr fontId="1"/>
  </si>
  <si>
    <t>雪崩体験</t>
    <rPh sb="0" eb="2">
      <t>ナダレ</t>
    </rPh>
    <rPh sb="2" eb="4">
      <t>タイケン</t>
    </rPh>
    <phoneticPr fontId="1"/>
  </si>
  <si>
    <t>希望</t>
    <rPh sb="0" eb="2">
      <t>キボウ</t>
    </rPh>
    <phoneticPr fontId="1"/>
  </si>
  <si>
    <t>登山経験無積雪期</t>
    <rPh sb="0" eb="2">
      <t>トザン</t>
    </rPh>
    <rPh sb="2" eb="4">
      <t>ケイケン</t>
    </rPh>
    <rPh sb="4" eb="5">
      <t>ム</t>
    </rPh>
    <rPh sb="5" eb="8">
      <t>セキセツキ</t>
    </rPh>
    <phoneticPr fontId="1"/>
  </si>
  <si>
    <t>積雪期</t>
    <rPh sb="0" eb="3">
      <t>セキセツキ</t>
    </rPh>
    <phoneticPr fontId="1"/>
  </si>
  <si>
    <t>受講履歴①</t>
    <rPh sb="0" eb="2">
      <t>ジュコウ</t>
    </rPh>
    <rPh sb="2" eb="4">
      <t>リレキ</t>
    </rPh>
    <phoneticPr fontId="1"/>
  </si>
  <si>
    <t>受講履歴②</t>
    <rPh sb="0" eb="2">
      <t>ジュコウ</t>
    </rPh>
    <rPh sb="2" eb="4">
      <t>リレキ</t>
    </rPh>
    <phoneticPr fontId="1"/>
  </si>
  <si>
    <t>受講履歴③</t>
    <rPh sb="0" eb="2">
      <t>ジュコウ</t>
    </rPh>
    <rPh sb="2" eb="4">
      <t>リレキ</t>
    </rPh>
    <phoneticPr fontId="1"/>
  </si>
  <si>
    <t>所持の
ビーコン</t>
    <rPh sb="0" eb="2">
      <t>ショジ</t>
    </rPh>
    <phoneticPr fontId="3"/>
  </si>
  <si>
    <t>←　1970/5/5 のように記入してください。</t>
    <rPh sb="15" eb="17">
      <t>キニュウ</t>
    </rPh>
    <phoneticPr fontId="1"/>
  </si>
  <si>
    <t>←　ビーコンの情報は理論講習のみの方は記入不要です。</t>
    <rPh sb="7" eb="9">
      <t>ジョウホウ</t>
    </rPh>
    <rPh sb="10" eb="12">
      <t>リロン</t>
    </rPh>
    <rPh sb="12" eb="14">
      <t>コウシュウ</t>
    </rPh>
    <rPh sb="17" eb="18">
      <t>カタ</t>
    </rPh>
    <rPh sb="19" eb="21">
      <t>キニュウ</t>
    </rPh>
    <rPh sb="21" eb="23">
      <t>フヨウ</t>
    </rPh>
    <phoneticPr fontId="1"/>
  </si>
  <si>
    <t>　積雪期登山の経験（山域・ルート）及び、同リーダー経験の有無を書いて下さい。（雪崩判断をした事があれば書いて下さい）</t>
    <rPh sb="1" eb="4">
      <t>セキセツキ</t>
    </rPh>
    <rPh sb="4" eb="6">
      <t>トザン</t>
    </rPh>
    <rPh sb="7" eb="9">
      <t>ケイケン</t>
    </rPh>
    <rPh sb="10" eb="11">
      <t>サン</t>
    </rPh>
    <rPh sb="11" eb="12">
      <t>イキ</t>
    </rPh>
    <rPh sb="17" eb="18">
      <t>オヨ</t>
    </rPh>
    <rPh sb="20" eb="21">
      <t>ドウ</t>
    </rPh>
    <rPh sb="34" eb="35">
      <t>クダ</t>
    </rPh>
    <rPh sb="46" eb="47">
      <t>コト</t>
    </rPh>
    <rPh sb="54" eb="55">
      <t>クダ</t>
    </rPh>
    <phoneticPr fontId="3"/>
  </si>
  <si>
    <r>
      <t>　</t>
    </r>
    <r>
      <rPr>
        <b/>
        <sz val="18"/>
        <rFont val="Meiryo UI"/>
        <family val="3"/>
        <charset val="128"/>
      </rPr>
      <t>kinki.nadare28@gmail.com</t>
    </r>
    <phoneticPr fontId="1"/>
  </si>
  <si>
    <r>
      <t xml:space="preserve">中級クラス（理論講習+ビーコン講習+実技） 
</t>
    </r>
    <r>
      <rPr>
        <strike/>
        <sz val="10"/>
        <rFont val="Meiryo UI"/>
        <family val="3"/>
        <charset val="128"/>
      </rPr>
      <t>　　</t>
    </r>
    <r>
      <rPr>
        <strike/>
        <sz val="10"/>
        <color rgb="FFFF0000"/>
        <rFont val="Meiryo UI"/>
        <family val="3"/>
        <charset val="128"/>
      </rPr>
      <t>* 基本クラス修了者のみ</t>
    </r>
    <phoneticPr fontId="1"/>
  </si>
  <si>
    <t>第28回　近畿ブロック「雪崩事故を防ぐための講習会」参加申込書　</t>
    <rPh sb="0" eb="1">
      <t>ダイ</t>
    </rPh>
    <rPh sb="3" eb="4">
      <t>カイ</t>
    </rPh>
    <rPh sb="5" eb="7">
      <t>キンキ</t>
    </rPh>
    <rPh sb="12" eb="14">
      <t>ナダレ</t>
    </rPh>
    <rPh sb="14" eb="16">
      <t>ジコ</t>
    </rPh>
    <rPh sb="17" eb="18">
      <t>フセ</t>
    </rPh>
    <rPh sb="22" eb="25">
      <t>コウシュウカイ</t>
    </rPh>
    <rPh sb="26" eb="28">
      <t>サンカ</t>
    </rPh>
    <rPh sb="28" eb="31">
      <t>モウシコミショ</t>
    </rPh>
    <phoneticPr fontId="3"/>
  </si>
  <si>
    <t xml:space="preserve">＊エクセルデータでメールに添付して送ってください。　　申し込みは10月11日より受け付けます。 </t>
    <rPh sb="13" eb="15">
      <t>テンプ</t>
    </rPh>
    <rPh sb="17" eb="18">
      <t>オク</t>
    </rPh>
    <rPh sb="27" eb="28">
      <t>モウ</t>
    </rPh>
    <rPh sb="29" eb="30">
      <t>コ</t>
    </rPh>
    <rPh sb="34" eb="35">
      <t>ガツ</t>
    </rPh>
    <rPh sb="37" eb="38">
      <t>ニチ</t>
    </rPh>
    <rPh sb="40" eb="41">
      <t>ウ</t>
    </rPh>
    <rPh sb="42" eb="43">
      <t>ツ</t>
    </rPh>
    <phoneticPr fontId="1"/>
  </si>
</sst>
</file>

<file path=xl/styles.xml><?xml version="1.0" encoding="utf-8"?>
<styleSheet xmlns="http://schemas.openxmlformats.org/spreadsheetml/2006/main">
  <numFmts count="1">
    <numFmt numFmtId="176" formatCode="yyyy/m/d;@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name val="Meiryo UI"/>
      <family val="3"/>
      <charset val="128"/>
    </font>
    <font>
      <sz val="12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2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trike/>
      <sz val="14"/>
      <name val="Meiryo UI"/>
      <family val="3"/>
      <charset val="128"/>
    </font>
    <font>
      <strike/>
      <sz val="10"/>
      <name val="Meiryo UI"/>
      <family val="3"/>
      <charset val="128"/>
    </font>
    <font>
      <strike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ck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hair">
        <color theme="0"/>
      </bottom>
      <diagonal/>
    </border>
    <border>
      <left style="thick">
        <color indexed="64"/>
      </left>
      <right style="thin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ck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3" borderId="2" xfId="1" applyFont="1" applyFill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0" fillId="3" borderId="5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2" borderId="2" xfId="1" applyFont="1" applyFill="1" applyBorder="1">
      <alignment vertical="center"/>
    </xf>
    <xf numFmtId="0" fontId="10" fillId="3" borderId="16" xfId="1" applyFont="1" applyFill="1" applyBorder="1">
      <alignment vertical="center"/>
    </xf>
    <xf numFmtId="0" fontId="11" fillId="2" borderId="0" xfId="0" applyFont="1" applyFill="1">
      <alignment vertical="center"/>
    </xf>
    <xf numFmtId="0" fontId="12" fillId="2" borderId="2" xfId="1" applyFont="1" applyFill="1" applyBorder="1" applyAlignment="1">
      <alignment horizontal="left" vertical="center"/>
    </xf>
    <xf numFmtId="0" fontId="5" fillId="4" borderId="0" xfId="0" applyFont="1" applyFill="1">
      <alignment vertical="center"/>
    </xf>
    <xf numFmtId="0" fontId="5" fillId="2" borderId="15" xfId="0" applyFont="1" applyFill="1" applyBorder="1">
      <alignment vertical="center"/>
    </xf>
    <xf numFmtId="0" fontId="14" fillId="2" borderId="15" xfId="0" applyFont="1" applyFill="1" applyBorder="1">
      <alignment vertical="center"/>
    </xf>
    <xf numFmtId="0" fontId="12" fillId="4" borderId="5" xfId="1" applyFont="1" applyFill="1" applyBorder="1" applyAlignment="1">
      <alignment horizontal="center" vertical="center"/>
    </xf>
    <xf numFmtId="0" fontId="12" fillId="2" borderId="5" xfId="1" applyFont="1" applyFill="1" applyBorder="1">
      <alignment vertical="center"/>
    </xf>
    <xf numFmtId="0" fontId="12" fillId="2" borderId="3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/>
    </xf>
    <xf numFmtId="0" fontId="17" fillId="2" borderId="42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/>
    </xf>
    <xf numFmtId="0" fontId="12" fillId="2" borderId="79" xfId="1" applyFont="1" applyFill="1" applyBorder="1" applyAlignment="1">
      <alignment horizontal="center" vertical="center"/>
    </xf>
    <xf numFmtId="0" fontId="7" fillId="2" borderId="21" xfId="0" applyFont="1" applyFill="1" applyBorder="1">
      <alignment vertical="center"/>
    </xf>
    <xf numFmtId="176" fontId="7" fillId="2" borderId="21" xfId="0" applyNumberFormat="1" applyFont="1" applyFill="1" applyBorder="1">
      <alignment vertical="center"/>
    </xf>
    <xf numFmtId="0" fontId="12" fillId="4" borderId="39" xfId="1" applyFont="1" applyFill="1" applyBorder="1" applyAlignment="1" applyProtection="1">
      <alignment horizontal="center" vertical="center"/>
      <protection locked="0"/>
    </xf>
    <xf numFmtId="0" fontId="12" fillId="4" borderId="64" xfId="1" applyFont="1" applyFill="1" applyBorder="1" applyAlignment="1" applyProtection="1">
      <alignment horizontal="center" vertical="center"/>
      <protection locked="0"/>
    </xf>
    <xf numFmtId="0" fontId="12" fillId="4" borderId="65" xfId="1" applyFont="1" applyFill="1" applyBorder="1" applyAlignment="1" applyProtection="1">
      <alignment horizontal="center" vertical="center"/>
      <protection locked="0"/>
    </xf>
    <xf numFmtId="0" fontId="12" fillId="2" borderId="41" xfId="1" applyFont="1" applyFill="1" applyBorder="1" applyAlignment="1" applyProtection="1">
      <alignment horizontal="center" vertical="center"/>
      <protection locked="0"/>
    </xf>
    <xf numFmtId="0" fontId="12" fillId="4" borderId="26" xfId="1" applyFont="1" applyFill="1" applyBorder="1" applyAlignment="1" applyProtection="1">
      <alignment horizontal="center" vertical="center"/>
      <protection locked="0"/>
    </xf>
    <xf numFmtId="0" fontId="12" fillId="4" borderId="28" xfId="1" applyFont="1" applyFill="1" applyBorder="1" applyAlignment="1" applyProtection="1">
      <alignment horizontal="center" vertical="center"/>
      <protection locked="0"/>
    </xf>
    <xf numFmtId="0" fontId="12" fillId="4" borderId="44" xfId="1" applyFont="1" applyFill="1" applyBorder="1" applyAlignment="1" applyProtection="1">
      <alignment horizontal="center" vertical="center"/>
      <protection locked="0"/>
    </xf>
    <xf numFmtId="0" fontId="12" fillId="4" borderId="45" xfId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12" fillId="4" borderId="63" xfId="1" applyFont="1" applyFill="1" applyBorder="1" applyAlignment="1" applyProtection="1">
      <alignment horizontal="center" vertical="center"/>
      <protection locked="0"/>
    </xf>
    <xf numFmtId="0" fontId="12" fillId="4" borderId="66" xfId="0" applyFont="1" applyFill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Protection="1">
      <alignment vertical="center"/>
      <protection locked="0"/>
    </xf>
    <xf numFmtId="0" fontId="7" fillId="2" borderId="0" xfId="1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16" fillId="2" borderId="0" xfId="1" applyFont="1" applyFill="1" applyProtection="1">
      <alignment vertical="center"/>
      <protection locked="0"/>
    </xf>
    <xf numFmtId="0" fontId="12" fillId="2" borderId="0" xfId="1" applyFont="1" applyFill="1" applyProtection="1">
      <alignment vertical="center"/>
      <protection locked="0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0" fillId="2" borderId="15" xfId="0" applyFont="1" applyFill="1" applyBorder="1">
      <alignment vertical="center"/>
    </xf>
    <xf numFmtId="0" fontId="19" fillId="2" borderId="15" xfId="0" applyFont="1" applyFill="1" applyBorder="1">
      <alignment vertical="center"/>
    </xf>
    <xf numFmtId="0" fontId="8" fillId="2" borderId="33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12" fillId="0" borderId="53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21" fillId="0" borderId="43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1" fillId="0" borderId="20" xfId="1" applyFont="1" applyBorder="1" applyAlignment="1">
      <alignment horizontal="left" vertical="center"/>
    </xf>
    <xf numFmtId="0" fontId="12" fillId="4" borderId="35" xfId="1" applyFont="1" applyFill="1" applyBorder="1" applyAlignment="1" applyProtection="1">
      <alignment horizontal="center" vertical="center"/>
      <protection locked="0"/>
    </xf>
    <xf numFmtId="0" fontId="10" fillId="3" borderId="31" xfId="1" applyFont="1" applyFill="1" applyBorder="1" applyAlignment="1">
      <alignment horizontal="center" vertical="center"/>
    </xf>
    <xf numFmtId="0" fontId="10" fillId="3" borderId="32" xfId="1" applyFont="1" applyFill="1" applyBorder="1" applyAlignment="1">
      <alignment horizontal="center" vertical="center"/>
    </xf>
    <xf numFmtId="0" fontId="12" fillId="4" borderId="2" xfId="1" applyFont="1" applyFill="1" applyBorder="1" applyAlignment="1" applyProtection="1">
      <alignment horizontal="left" vertical="center"/>
      <protection locked="0"/>
    </xf>
    <xf numFmtId="0" fontId="12" fillId="4" borderId="3" xfId="1" applyFont="1" applyFill="1" applyBorder="1" applyAlignment="1" applyProtection="1">
      <alignment horizontal="center" vertical="center"/>
      <protection locked="0"/>
    </xf>
    <xf numFmtId="0" fontId="12" fillId="4" borderId="16" xfId="1" applyFont="1" applyFill="1" applyBorder="1" applyAlignment="1" applyProtection="1">
      <alignment horizontal="center" vertical="center"/>
      <protection locked="0"/>
    </xf>
    <xf numFmtId="0" fontId="12" fillId="4" borderId="8" xfId="1" applyFont="1" applyFill="1" applyBorder="1" applyAlignment="1" applyProtection="1">
      <alignment horizontal="center" vertical="center"/>
      <protection locked="0"/>
    </xf>
    <xf numFmtId="0" fontId="12" fillId="4" borderId="9" xfId="1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13" fillId="3" borderId="75" xfId="1" applyFont="1" applyFill="1" applyBorder="1" applyAlignment="1">
      <alignment horizontal="center" vertical="center" wrapText="1"/>
    </xf>
    <xf numFmtId="0" fontId="13" fillId="3" borderId="76" xfId="1" applyFont="1" applyFill="1" applyBorder="1" applyAlignment="1">
      <alignment horizontal="center" vertical="center"/>
    </xf>
    <xf numFmtId="0" fontId="8" fillId="4" borderId="72" xfId="0" applyFont="1" applyFill="1" applyBorder="1" applyAlignment="1" applyProtection="1">
      <alignment horizontal="center" vertical="center"/>
      <protection locked="0"/>
    </xf>
    <xf numFmtId="0" fontId="8" fillId="4" borderId="73" xfId="0" applyFont="1" applyFill="1" applyBorder="1" applyAlignment="1" applyProtection="1">
      <alignment horizontal="center" vertical="center"/>
      <protection locked="0"/>
    </xf>
    <xf numFmtId="0" fontId="8" fillId="4" borderId="74" xfId="0" applyFont="1" applyFill="1" applyBorder="1" applyAlignment="1" applyProtection="1">
      <alignment horizontal="center" vertical="center"/>
      <protection locked="0"/>
    </xf>
    <xf numFmtId="0" fontId="8" fillId="4" borderId="77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68" xfId="0" applyFont="1" applyFill="1" applyBorder="1" applyAlignment="1" applyProtection="1">
      <alignment horizontal="center" vertical="center"/>
      <protection locked="0"/>
    </xf>
    <xf numFmtId="0" fontId="12" fillId="2" borderId="44" xfId="1" applyFont="1" applyFill="1" applyBorder="1" applyAlignment="1" applyProtection="1">
      <alignment horizontal="center" vertical="center"/>
      <protection locked="0"/>
    </xf>
    <xf numFmtId="0" fontId="12" fillId="2" borderId="66" xfId="1" applyFont="1" applyFill="1" applyBorder="1" applyAlignment="1" applyProtection="1">
      <alignment horizontal="center" vertical="center"/>
      <protection locked="0"/>
    </xf>
    <xf numFmtId="0" fontId="12" fillId="0" borderId="46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4" borderId="47" xfId="1" applyFont="1" applyFill="1" applyBorder="1" applyAlignment="1" applyProtection="1">
      <alignment horizontal="center" vertical="center"/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left" vertical="center" wrapText="1"/>
      <protection locked="0"/>
    </xf>
    <xf numFmtId="0" fontId="12" fillId="0" borderId="3" xfId="1" applyFont="1" applyBorder="1" applyAlignment="1" applyProtection="1">
      <alignment horizontal="left" vertical="center" wrapText="1"/>
      <protection locked="0"/>
    </xf>
    <xf numFmtId="0" fontId="12" fillId="0" borderId="4" xfId="1" applyFont="1" applyBorder="1" applyAlignment="1" applyProtection="1">
      <alignment horizontal="left" vertical="center" wrapText="1"/>
      <protection locked="0"/>
    </xf>
    <xf numFmtId="0" fontId="12" fillId="0" borderId="18" xfId="1" applyFont="1" applyBorder="1" applyAlignment="1" applyProtection="1">
      <alignment horizontal="left" vertical="center" wrapText="1"/>
      <protection locked="0"/>
    </xf>
    <xf numFmtId="0" fontId="12" fillId="0" borderId="16" xfId="1" applyFont="1" applyBorder="1" applyAlignment="1" applyProtection="1">
      <alignment horizontal="left" vertical="center" wrapText="1"/>
      <protection locked="0"/>
    </xf>
    <xf numFmtId="0" fontId="10" fillId="3" borderId="48" xfId="1" applyFont="1" applyFill="1" applyBorder="1" applyAlignment="1">
      <alignment horizontal="center" vertical="center"/>
    </xf>
    <xf numFmtId="0" fontId="10" fillId="3" borderId="49" xfId="1" applyFont="1" applyFill="1" applyBorder="1" applyAlignment="1">
      <alignment horizontal="center" vertical="center"/>
    </xf>
    <xf numFmtId="0" fontId="12" fillId="4" borderId="5" xfId="1" applyFont="1" applyFill="1" applyBorder="1" applyAlignment="1" applyProtection="1">
      <alignment horizontal="center" vertical="center"/>
      <protection locked="0"/>
    </xf>
    <xf numFmtId="0" fontId="12" fillId="4" borderId="67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Alignment="1" applyProtection="1">
      <alignment horizontal="center" vertical="center"/>
      <protection locked="0"/>
    </xf>
    <xf numFmtId="0" fontId="12" fillId="4" borderId="17" xfId="1" applyFont="1" applyFill="1" applyBorder="1" applyAlignment="1" applyProtection="1">
      <alignment horizontal="center" vertical="center"/>
      <protection locked="0"/>
    </xf>
    <xf numFmtId="0" fontId="10" fillId="3" borderId="18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0" fillId="3" borderId="16" xfId="1" applyFont="1" applyFill="1" applyBorder="1" applyAlignment="1">
      <alignment horizontal="left" vertical="center"/>
    </xf>
    <xf numFmtId="0" fontId="10" fillId="3" borderId="52" xfId="1" applyFont="1" applyFill="1" applyBorder="1" applyAlignment="1">
      <alignment horizontal="left" vertical="center"/>
    </xf>
    <xf numFmtId="0" fontId="10" fillId="3" borderId="58" xfId="1" applyFont="1" applyFill="1" applyBorder="1" applyAlignment="1">
      <alignment horizontal="left" vertical="center"/>
    </xf>
    <xf numFmtId="0" fontId="10" fillId="3" borderId="78" xfId="1" applyFont="1" applyFill="1" applyBorder="1" applyAlignment="1">
      <alignment horizontal="left" vertical="center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 shrinkToFit="1"/>
    </xf>
    <xf numFmtId="0" fontId="12" fillId="0" borderId="53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4" borderId="66" xfId="1" applyFont="1" applyFill="1" applyBorder="1" applyAlignment="1" applyProtection="1">
      <alignment horizontal="center" vertical="center"/>
      <protection locked="0"/>
    </xf>
    <xf numFmtId="0" fontId="12" fillId="4" borderId="45" xfId="1" applyFont="1" applyFill="1" applyBorder="1" applyAlignment="1" applyProtection="1">
      <alignment horizontal="center" vertical="center"/>
      <protection locked="0"/>
    </xf>
    <xf numFmtId="0" fontId="10" fillId="3" borderId="50" xfId="1" applyFont="1" applyFill="1" applyBorder="1" applyAlignment="1">
      <alignment horizontal="center" vertical="center"/>
    </xf>
    <xf numFmtId="0" fontId="10" fillId="3" borderId="51" xfId="1" applyFont="1" applyFill="1" applyBorder="1" applyAlignment="1">
      <alignment horizontal="center" vertical="center"/>
    </xf>
    <xf numFmtId="0" fontId="18" fillId="2" borderId="0" xfId="1" applyFont="1" applyFill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left" vertical="center" shrinkToFit="1"/>
      <protection locked="0"/>
    </xf>
    <xf numFmtId="0" fontId="12" fillId="2" borderId="43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2" fillId="2" borderId="20" xfId="1" applyFont="1" applyFill="1" applyBorder="1" applyAlignment="1">
      <alignment horizontal="left" vertical="center"/>
    </xf>
    <xf numFmtId="0" fontId="10" fillId="3" borderId="54" xfId="1" applyFont="1" applyFill="1" applyBorder="1" applyAlignment="1">
      <alignment horizontal="center" vertical="center" wrapText="1"/>
    </xf>
    <xf numFmtId="0" fontId="10" fillId="3" borderId="54" xfId="1" applyFont="1" applyFill="1" applyBorder="1" applyAlignment="1">
      <alignment horizontal="center" vertical="center"/>
    </xf>
    <xf numFmtId="0" fontId="10" fillId="3" borderId="55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4" borderId="40" xfId="1" applyFont="1" applyFill="1" applyBorder="1" applyAlignment="1" applyProtection="1">
      <alignment horizontal="center" vertical="center"/>
      <protection locked="0"/>
    </xf>
    <xf numFmtId="0" fontId="12" fillId="4" borderId="25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0" fontId="12" fillId="2" borderId="33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34" xfId="1" applyFont="1" applyFill="1" applyBorder="1" applyAlignment="1">
      <alignment horizontal="left" vertical="center"/>
    </xf>
    <xf numFmtId="0" fontId="10" fillId="3" borderId="29" xfId="1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/>
    </xf>
    <xf numFmtId="0" fontId="12" fillId="4" borderId="0" xfId="1" applyFont="1" applyFill="1" applyAlignment="1" applyProtection="1">
      <alignment horizontal="left" vertical="center"/>
      <protection locked="0"/>
    </xf>
    <xf numFmtId="0" fontId="12" fillId="4" borderId="17" xfId="1" applyFont="1" applyFill="1" applyBorder="1" applyAlignment="1" applyProtection="1">
      <alignment horizontal="left" vertical="center"/>
      <protection locked="0"/>
    </xf>
    <xf numFmtId="0" fontId="10" fillId="3" borderId="36" xfId="1" applyFont="1" applyFill="1" applyBorder="1" applyAlignment="1">
      <alignment horizontal="center" vertical="center" wrapText="1"/>
    </xf>
    <xf numFmtId="0" fontId="10" fillId="3" borderId="80" xfId="1" applyFont="1" applyFill="1" applyBorder="1" applyAlignment="1">
      <alignment horizontal="center" vertical="center" wrapText="1"/>
    </xf>
    <xf numFmtId="0" fontId="10" fillId="3" borderId="29" xfId="1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 vertical="center" wrapText="1"/>
    </xf>
    <xf numFmtId="14" fontId="19" fillId="2" borderId="15" xfId="0" applyNumberFormat="1" applyFont="1" applyFill="1" applyBorder="1" applyAlignment="1">
      <alignment horizontal="left" vertical="center"/>
    </xf>
    <xf numFmtId="14" fontId="19" fillId="2" borderId="0" xfId="0" applyNumberFormat="1" applyFont="1" applyFill="1" applyAlignment="1">
      <alignment horizontal="left" vertical="center"/>
    </xf>
    <xf numFmtId="0" fontId="10" fillId="3" borderId="61" xfId="1" applyFont="1" applyFill="1" applyBorder="1" applyAlignment="1">
      <alignment horizontal="center" vertical="center"/>
    </xf>
    <xf numFmtId="0" fontId="10" fillId="3" borderId="62" xfId="1" applyFont="1" applyFill="1" applyBorder="1" applyAlignment="1">
      <alignment horizontal="center" vertical="center"/>
    </xf>
    <xf numFmtId="0" fontId="10" fillId="3" borderId="69" xfId="1" applyFont="1" applyFill="1" applyBorder="1" applyAlignment="1">
      <alignment horizontal="center" vertical="center"/>
    </xf>
    <xf numFmtId="0" fontId="10" fillId="3" borderId="70" xfId="1" applyFont="1" applyFill="1" applyBorder="1" applyAlignment="1">
      <alignment horizontal="center" vertical="center"/>
    </xf>
    <xf numFmtId="0" fontId="12" fillId="2" borderId="0" xfId="1" applyFont="1" applyFill="1" applyAlignment="1" applyProtection="1">
      <alignment horizontal="center" vertical="center"/>
      <protection locked="0"/>
    </xf>
    <xf numFmtId="176" fontId="12" fillId="2" borderId="13" xfId="1" applyNumberFormat="1" applyFont="1" applyFill="1" applyBorder="1" applyAlignment="1" applyProtection="1">
      <alignment horizontal="center" vertical="center"/>
      <protection locked="0"/>
    </xf>
    <xf numFmtId="176" fontId="12" fillId="2" borderId="3" xfId="1" applyNumberFormat="1" applyFont="1" applyFill="1" applyBorder="1" applyAlignment="1" applyProtection="1">
      <alignment horizontal="center" vertical="center"/>
      <protection locked="0"/>
    </xf>
    <xf numFmtId="176" fontId="12" fillId="2" borderId="16" xfId="1" applyNumberFormat="1" applyFont="1" applyFill="1" applyBorder="1" applyAlignment="1" applyProtection="1">
      <alignment horizontal="center" vertical="center"/>
      <protection locked="0"/>
    </xf>
    <xf numFmtId="0" fontId="10" fillId="3" borderId="71" xfId="1" applyFont="1" applyFill="1" applyBorder="1" applyAlignment="1">
      <alignment horizontal="center" vertical="center"/>
    </xf>
    <xf numFmtId="0" fontId="10" fillId="3" borderId="58" xfId="1" applyFont="1" applyFill="1" applyBorder="1" applyAlignment="1">
      <alignment horizontal="center" vertical="center"/>
    </xf>
    <xf numFmtId="0" fontId="10" fillId="3" borderId="59" xfId="1" applyFont="1" applyFill="1" applyBorder="1" applyAlignment="1">
      <alignment horizontal="center" vertical="center"/>
    </xf>
    <xf numFmtId="0" fontId="10" fillId="3" borderId="60" xfId="1" applyFont="1" applyFill="1" applyBorder="1" applyAlignment="1">
      <alignment horizontal="center" vertical="center"/>
    </xf>
    <xf numFmtId="0" fontId="10" fillId="3" borderId="56" xfId="1" applyFont="1" applyFill="1" applyBorder="1" applyAlignment="1">
      <alignment horizontal="center" vertical="center" wrapText="1"/>
    </xf>
    <xf numFmtId="0" fontId="10" fillId="3" borderId="57" xfId="1" applyFont="1" applyFill="1" applyBorder="1" applyAlignment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  <protection locked="0"/>
    </xf>
    <xf numFmtId="0" fontId="12" fillId="2" borderId="5" xfId="1" applyFont="1" applyFill="1" applyBorder="1" applyAlignment="1" applyProtection="1">
      <alignment horizontal="center" vertical="center"/>
      <protection locked="0"/>
    </xf>
    <xf numFmtId="0" fontId="12" fillId="2" borderId="37" xfId="1" applyFont="1" applyFill="1" applyBorder="1" applyAlignment="1">
      <alignment horizontal="left" vertical="center"/>
    </xf>
    <xf numFmtId="0" fontId="12" fillId="2" borderId="38" xfId="1" applyFont="1" applyFill="1" applyBorder="1" applyAlignment="1">
      <alignment horizontal="left" vertical="center"/>
    </xf>
    <xf numFmtId="0" fontId="12" fillId="2" borderId="39" xfId="1" applyFont="1" applyFill="1" applyBorder="1" applyAlignment="1">
      <alignment horizontal="left" vertical="center"/>
    </xf>
    <xf numFmtId="0" fontId="21" fillId="2" borderId="33" xfId="1" applyFont="1" applyFill="1" applyBorder="1" applyAlignment="1">
      <alignment horizontal="left" vertical="center" wrapText="1"/>
    </xf>
    <xf numFmtId="0" fontId="21" fillId="2" borderId="7" xfId="1" applyFont="1" applyFill="1" applyBorder="1" applyAlignment="1">
      <alignment horizontal="left" vertical="center"/>
    </xf>
    <xf numFmtId="0" fontId="21" fillId="2" borderId="3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4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2060"/>
      </font>
      <fill>
        <patternFill>
          <bgColor rgb="FF002060"/>
        </patternFill>
      </fill>
      <border>
        <left/>
        <top/>
        <bottom style="thin">
          <color theme="0"/>
        </bottom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top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right/>
        <bottom style="thin">
          <color theme="0"/>
        </bottom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 style="thin">
          <color theme="0"/>
        </top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 style="thin">
          <color theme="0"/>
        </top>
        <vertical/>
        <horizontal/>
      </border>
    </dxf>
    <dxf>
      <font>
        <color rgb="FF002060"/>
      </font>
      <fill>
        <patternFill>
          <bgColor rgb="FF002060"/>
        </patternFill>
      </fill>
      <border>
        <right/>
        <vertical/>
        <horizontal/>
      </border>
    </dxf>
    <dxf>
      <font>
        <color rgb="FF002060"/>
      </font>
      <fill>
        <patternFill>
          <bgColor rgb="FF002060"/>
        </patternFill>
      </fill>
      <border>
        <right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678995</xdr:colOff>
      <xdr:row>3</xdr:row>
      <xdr:rowOff>59871</xdr:rowOff>
    </xdr:from>
    <xdr:to>
      <xdr:col>2</xdr:col>
      <xdr:colOff>134310</xdr:colOff>
      <xdr:row>3</xdr:row>
      <xdr:rowOff>231321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450520" y="736146"/>
          <a:ext cx="226840" cy="171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3"/>
  <sheetViews>
    <sheetView tabSelected="1" zoomScaleNormal="100" workbookViewId="0">
      <selection activeCell="D9" sqref="D9:J9"/>
    </sheetView>
  </sheetViews>
  <sheetFormatPr defaultColWidth="9" defaultRowHeight="15.75"/>
  <cols>
    <col min="1" max="2" width="10.125" style="1" customWidth="1"/>
    <col min="3" max="3" width="6.875" style="1" customWidth="1"/>
    <col min="4" max="4" width="5" style="1" customWidth="1"/>
    <col min="5" max="5" width="14.125" style="1" customWidth="1"/>
    <col min="6" max="6" width="9.875" style="1" customWidth="1"/>
    <col min="7" max="7" width="5.75" style="1" customWidth="1"/>
    <col min="8" max="8" width="7.375" style="1" customWidth="1"/>
    <col min="9" max="9" width="6.625" style="1" customWidth="1"/>
    <col min="10" max="10" width="6.375" style="1" customWidth="1"/>
    <col min="11" max="11" width="5.375" style="1" customWidth="1"/>
    <col min="12" max="12" width="10.25" style="1" customWidth="1"/>
    <col min="13" max="13" width="6.625" style="1" customWidth="1"/>
    <col min="14" max="15" width="7.75" style="1" customWidth="1"/>
    <col min="16" max="16" width="7.5" style="1" customWidth="1"/>
    <col min="17" max="17" width="35.125" style="1" customWidth="1"/>
    <col min="18" max="27" width="9" style="14" customWidth="1"/>
    <col min="28" max="28" width="9" style="2" customWidth="1"/>
    <col min="29" max="29" width="12.375" style="2" customWidth="1"/>
    <col min="30" max="34" width="9" style="2" customWidth="1"/>
    <col min="35" max="16384" width="9" style="2"/>
  </cols>
  <sheetData>
    <row r="1" spans="1:62" ht="15.75" customHeight="1">
      <c r="A1" s="115" t="s">
        <v>81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2"/>
    </row>
    <row r="2" spans="1:62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"/>
    </row>
    <row r="3" spans="1:62" ht="21.75" customHeight="1">
      <c r="A3" s="41" t="s">
        <v>48</v>
      </c>
      <c r="B3" s="42"/>
      <c r="C3" s="42"/>
      <c r="D3" s="42"/>
      <c r="E3" s="43"/>
      <c r="F3" s="43"/>
      <c r="G3" s="43"/>
      <c r="H3" s="128" t="s">
        <v>79</v>
      </c>
      <c r="I3" s="128"/>
      <c r="J3" s="128"/>
      <c r="K3" s="128"/>
      <c r="L3" s="128"/>
      <c r="M3" s="128"/>
      <c r="N3" s="128"/>
      <c r="O3" s="42"/>
      <c r="P3" s="42"/>
      <c r="Q3" s="2"/>
    </row>
    <row r="4" spans="1:62" ht="21.75" customHeight="1">
      <c r="A4" s="116" t="s">
        <v>37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"/>
      <c r="R4" s="14" t="s">
        <v>8</v>
      </c>
    </row>
    <row r="5" spans="1:62" ht="21.75" customHeight="1">
      <c r="A5" s="44" t="s">
        <v>82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2"/>
    </row>
    <row r="6" spans="1:62" ht="21.75" customHeight="1" thickBot="1">
      <c r="A6" s="45" t="s">
        <v>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2"/>
    </row>
    <row r="7" spans="1:62" ht="36.75" customHeight="1" thickTop="1">
      <c r="A7" s="136" t="s">
        <v>35</v>
      </c>
      <c r="B7" s="137"/>
      <c r="C7" s="29"/>
      <c r="D7" s="158" t="s">
        <v>10</v>
      </c>
      <c r="E7" s="159"/>
      <c r="F7" s="159"/>
      <c r="G7" s="159"/>
      <c r="H7" s="159"/>
      <c r="I7" s="159"/>
      <c r="J7" s="160"/>
      <c r="K7" s="120" t="s">
        <v>22</v>
      </c>
      <c r="L7" s="121"/>
      <c r="M7" s="126"/>
      <c r="N7" s="123" t="s">
        <v>16</v>
      </c>
      <c r="O7" s="32"/>
      <c r="P7" s="23" t="s">
        <v>32</v>
      </c>
      <c r="Q7" s="17"/>
      <c r="BG7" s="16">
        <f>COUNTIF(C8:C10,"○")</f>
        <v>0</v>
      </c>
      <c r="BH7" s="16">
        <f>BG7+BG8</f>
        <v>0</v>
      </c>
      <c r="BJ7" s="16">
        <f>O7+O8+O9</f>
        <v>0</v>
      </c>
    </row>
    <row r="8" spans="1:62" ht="36.75" customHeight="1">
      <c r="A8" s="138"/>
      <c r="B8" s="139"/>
      <c r="C8" s="30"/>
      <c r="D8" s="161" t="s">
        <v>80</v>
      </c>
      <c r="E8" s="162"/>
      <c r="F8" s="162"/>
      <c r="G8" s="162"/>
      <c r="H8" s="162"/>
      <c r="I8" s="162"/>
      <c r="J8" s="163"/>
      <c r="K8" s="122"/>
      <c r="L8" s="122"/>
      <c r="M8" s="59"/>
      <c r="N8" s="124"/>
      <c r="O8" s="33"/>
      <c r="P8" s="24" t="s">
        <v>32</v>
      </c>
      <c r="Q8" s="17"/>
      <c r="BG8" s="16">
        <f>COUNTIF(C7,"○")+COUNTIF(C9:C10,"○")</f>
        <v>0</v>
      </c>
    </row>
    <row r="9" spans="1:62" ht="36.75" customHeight="1">
      <c r="A9" s="138"/>
      <c r="B9" s="139"/>
      <c r="C9" s="30"/>
      <c r="D9" s="129" t="s">
        <v>24</v>
      </c>
      <c r="E9" s="130"/>
      <c r="F9" s="130"/>
      <c r="G9" s="130"/>
      <c r="H9" s="130"/>
      <c r="I9" s="130"/>
      <c r="J9" s="131"/>
      <c r="K9" s="122"/>
      <c r="L9" s="122"/>
      <c r="M9" s="127"/>
      <c r="N9" s="125"/>
      <c r="O9" s="33"/>
      <c r="P9" s="24" t="s">
        <v>32</v>
      </c>
      <c r="Q9" s="17"/>
      <c r="BG9" s="16">
        <f>COUNTIF(C7:C8,"○")+COUNTIF(C10,"○")</f>
        <v>0</v>
      </c>
      <c r="BH9" s="16">
        <f>BG9+BG10</f>
        <v>0</v>
      </c>
    </row>
    <row r="10" spans="1:62" ht="36.75" customHeight="1">
      <c r="A10" s="138"/>
      <c r="B10" s="139"/>
      <c r="C10" s="31"/>
      <c r="D10" s="129" t="s">
        <v>28</v>
      </c>
      <c r="E10" s="130"/>
      <c r="F10" s="130"/>
      <c r="G10" s="130"/>
      <c r="H10" s="130"/>
      <c r="I10" s="130"/>
      <c r="J10" s="131"/>
      <c r="K10" s="122"/>
      <c r="L10" s="122"/>
      <c r="M10" s="34"/>
      <c r="N10" s="117" t="s">
        <v>18</v>
      </c>
      <c r="O10" s="118"/>
      <c r="P10" s="119"/>
      <c r="Q10" s="17"/>
      <c r="BG10" s="16">
        <f>COUNTIF(C7:C9,"○")</f>
        <v>0</v>
      </c>
    </row>
    <row r="11" spans="1:62" ht="34.5" customHeight="1">
      <c r="A11" s="152" t="s">
        <v>36</v>
      </c>
      <c r="B11" s="153"/>
      <c r="C11" s="156"/>
      <c r="D11" s="156"/>
      <c r="E11" s="156"/>
      <c r="F11" s="156"/>
      <c r="G11" s="156"/>
      <c r="H11" s="144" t="s">
        <v>0</v>
      </c>
      <c r="I11" s="35"/>
      <c r="J11" s="5" t="s">
        <v>12</v>
      </c>
      <c r="K11" s="154" t="s">
        <v>45</v>
      </c>
      <c r="L11" s="155"/>
      <c r="M11" s="147"/>
      <c r="N11" s="148"/>
      <c r="O11" s="148"/>
      <c r="P11" s="149"/>
      <c r="Q11" s="140" t="s">
        <v>76</v>
      </c>
      <c r="R11" s="141"/>
      <c r="S11" s="141"/>
      <c r="T11" s="141"/>
      <c r="U11" s="141"/>
      <c r="V11" s="141"/>
      <c r="W11" s="46"/>
      <c r="X11" s="46"/>
      <c r="Y11" s="46"/>
      <c r="Z11" s="46"/>
      <c r="AA11" s="46"/>
      <c r="AB11" s="47"/>
      <c r="AC11" s="47"/>
      <c r="AD11" s="47"/>
      <c r="AE11" s="47"/>
      <c r="AF11" s="47"/>
      <c r="BG11" s="16">
        <f>SUM(BG7:BG10)</f>
        <v>0</v>
      </c>
    </row>
    <row r="12" spans="1:62" ht="34.5" customHeight="1">
      <c r="A12" s="142" t="s">
        <v>5</v>
      </c>
      <c r="B12" s="143"/>
      <c r="C12" s="157"/>
      <c r="D12" s="157"/>
      <c r="E12" s="157"/>
      <c r="F12" s="157"/>
      <c r="G12" s="157"/>
      <c r="H12" s="145"/>
      <c r="I12" s="36"/>
      <c r="J12" s="6" t="s">
        <v>13</v>
      </c>
      <c r="K12" s="150" t="s">
        <v>1</v>
      </c>
      <c r="L12" s="151"/>
      <c r="M12" s="146"/>
      <c r="N12" s="146"/>
      <c r="O12" s="7" t="s">
        <v>33</v>
      </c>
      <c r="P12" s="37"/>
      <c r="Q12" s="48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47"/>
      <c r="AD12" s="47"/>
      <c r="AE12" s="47"/>
      <c r="AF12" s="47"/>
    </row>
    <row r="13" spans="1:62" ht="34.5" customHeight="1">
      <c r="A13" s="132" t="s">
        <v>17</v>
      </c>
      <c r="B13" s="133"/>
      <c r="C13" s="25" t="s">
        <v>9</v>
      </c>
      <c r="D13" s="62"/>
      <c r="E13" s="62"/>
      <c r="F13" s="62"/>
      <c r="G13" s="62"/>
      <c r="H13" s="9" t="s">
        <v>29</v>
      </c>
      <c r="I13" s="10" t="s">
        <v>31</v>
      </c>
      <c r="J13" s="65"/>
      <c r="K13" s="65"/>
      <c r="L13" s="66"/>
      <c r="M13" s="11" t="s">
        <v>30</v>
      </c>
      <c r="N13" s="63"/>
      <c r="O13" s="63"/>
      <c r="P13" s="64"/>
      <c r="Q13" s="48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47"/>
      <c r="AD13" s="47"/>
      <c r="AE13" s="47"/>
      <c r="AF13" s="47"/>
      <c r="BG13" s="16" t="str">
        <f>IF(J13="","","○")</f>
        <v/>
      </c>
      <c r="BH13" s="16" t="str">
        <f>IF(N13="","","○")</f>
        <v/>
      </c>
    </row>
    <row r="14" spans="1:62" ht="34.5" customHeight="1">
      <c r="A14" s="132"/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48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7"/>
      <c r="AD14" s="47"/>
      <c r="AE14" s="47"/>
      <c r="AF14" s="47"/>
    </row>
    <row r="15" spans="1:62" ht="31.5" customHeight="1">
      <c r="A15" s="60" t="s">
        <v>15</v>
      </c>
      <c r="B15" s="61"/>
      <c r="C15" s="63" t="s">
        <v>6</v>
      </c>
      <c r="D15" s="63"/>
      <c r="E15" s="63"/>
      <c r="F15" s="63"/>
      <c r="G15" s="63"/>
      <c r="H15" s="102" t="s">
        <v>75</v>
      </c>
      <c r="I15" s="103"/>
      <c r="J15" s="78"/>
      <c r="K15" s="80" t="s">
        <v>11</v>
      </c>
      <c r="L15" s="4" t="s">
        <v>42</v>
      </c>
      <c r="M15" s="67"/>
      <c r="N15" s="68"/>
      <c r="O15" s="68"/>
      <c r="P15" s="69"/>
      <c r="Q15" s="49" t="s">
        <v>77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7"/>
      <c r="AD15" s="47"/>
      <c r="AE15" s="47"/>
      <c r="AF15" s="47"/>
    </row>
    <row r="16" spans="1:62" ht="31.5" customHeight="1">
      <c r="A16" s="60" t="s">
        <v>3</v>
      </c>
      <c r="B16" s="61"/>
      <c r="C16" s="63"/>
      <c r="D16" s="63"/>
      <c r="E16" s="63"/>
      <c r="F16" s="63"/>
      <c r="G16" s="63"/>
      <c r="H16" s="104"/>
      <c r="I16" s="105"/>
      <c r="J16" s="79"/>
      <c r="K16" s="81"/>
      <c r="L16" s="70" t="s">
        <v>40</v>
      </c>
      <c r="M16" s="72"/>
      <c r="N16" s="73"/>
      <c r="O16" s="73"/>
      <c r="P16" s="74"/>
      <c r="Q16" s="18"/>
    </row>
    <row r="17" spans="1:19" ht="31.5" customHeight="1">
      <c r="A17" s="90" t="s">
        <v>23</v>
      </c>
      <c r="B17" s="91"/>
      <c r="C17" s="38"/>
      <c r="D17" s="8" t="s">
        <v>38</v>
      </c>
      <c r="E17" s="83"/>
      <c r="F17" s="84"/>
      <c r="G17" s="84"/>
      <c r="H17" s="104"/>
      <c r="I17" s="105"/>
      <c r="J17" s="79"/>
      <c r="K17" s="82"/>
      <c r="L17" s="71"/>
      <c r="M17" s="75"/>
      <c r="N17" s="76"/>
      <c r="O17" s="76"/>
      <c r="P17" s="77"/>
      <c r="Q17" s="18"/>
    </row>
    <row r="18" spans="1:19" ht="31.5" customHeight="1">
      <c r="A18" s="113"/>
      <c r="B18" s="114"/>
      <c r="C18" s="31"/>
      <c r="D18" s="19" t="s">
        <v>39</v>
      </c>
      <c r="E18" s="20"/>
      <c r="F18" s="20"/>
      <c r="G18" s="20"/>
      <c r="H18" s="104"/>
      <c r="I18" s="105"/>
      <c r="J18" s="111"/>
      <c r="K18" s="109" t="s">
        <v>4</v>
      </c>
      <c r="L18" s="35"/>
      <c r="M18" s="50" t="s">
        <v>25</v>
      </c>
      <c r="N18" s="51"/>
      <c r="O18" s="51"/>
      <c r="P18" s="52"/>
      <c r="Q18" s="18"/>
    </row>
    <row r="19" spans="1:19" ht="31.5" customHeight="1">
      <c r="A19" s="60" t="s">
        <v>2</v>
      </c>
      <c r="B19" s="61"/>
      <c r="C19" s="12" t="s">
        <v>21</v>
      </c>
      <c r="D19" s="12"/>
      <c r="E19" s="84"/>
      <c r="F19" s="84"/>
      <c r="G19" s="15" t="s">
        <v>34</v>
      </c>
      <c r="H19" s="104"/>
      <c r="I19" s="105"/>
      <c r="J19" s="111"/>
      <c r="K19" s="109"/>
      <c r="L19" s="39"/>
      <c r="M19" s="53" t="s">
        <v>26</v>
      </c>
      <c r="N19" s="54"/>
      <c r="O19" s="54"/>
      <c r="P19" s="55"/>
      <c r="Q19" s="18"/>
      <c r="S19" s="14" t="s">
        <v>6</v>
      </c>
    </row>
    <row r="20" spans="1:19" ht="31.5" customHeight="1">
      <c r="A20" s="90"/>
      <c r="B20" s="91"/>
      <c r="C20" s="22" t="s">
        <v>19</v>
      </c>
      <c r="D20" s="20"/>
      <c r="E20" s="92"/>
      <c r="F20" s="92"/>
      <c r="G20" s="22" t="s">
        <v>34</v>
      </c>
      <c r="H20" s="106"/>
      <c r="I20" s="107"/>
      <c r="J20" s="112"/>
      <c r="K20" s="110"/>
      <c r="L20" s="40"/>
      <c r="M20" s="56" t="s">
        <v>14</v>
      </c>
      <c r="N20" s="57"/>
      <c r="O20" s="57"/>
      <c r="P20" s="58"/>
      <c r="Q20" s="18"/>
    </row>
    <row r="21" spans="1:19" ht="31.5" customHeight="1">
      <c r="A21" s="132" t="s">
        <v>20</v>
      </c>
      <c r="B21" s="133"/>
      <c r="C21" s="26" t="s">
        <v>27</v>
      </c>
      <c r="D21" s="59"/>
      <c r="E21" s="59"/>
      <c r="F21" s="59"/>
      <c r="G21" s="59"/>
      <c r="H21" s="21" t="s">
        <v>43</v>
      </c>
      <c r="I21" s="59"/>
      <c r="J21" s="59"/>
      <c r="K21" s="108" t="s">
        <v>44</v>
      </c>
      <c r="L21" s="108"/>
      <c r="M21" s="93"/>
      <c r="N21" s="94"/>
      <c r="O21" s="94"/>
      <c r="P21" s="95"/>
      <c r="Q21" s="49" t="s">
        <v>41</v>
      </c>
    </row>
    <row r="22" spans="1:19" ht="34.5" customHeight="1">
      <c r="A22" s="99" t="s">
        <v>78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/>
      <c r="Q22" s="17"/>
    </row>
    <row r="23" spans="1:19" ht="82.5" customHeight="1">
      <c r="A23" s="88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9"/>
      <c r="Q23" s="17"/>
    </row>
    <row r="24" spans="1:19" ht="34.5" customHeight="1">
      <c r="A24" s="96" t="s">
        <v>46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/>
      <c r="Q24" s="17"/>
    </row>
    <row r="25" spans="1:19" ht="70.5" customHeight="1">
      <c r="A25" s="88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9"/>
      <c r="Q25" s="17"/>
    </row>
    <row r="26" spans="1:19" ht="34.5" customHeight="1">
      <c r="A26" s="96" t="s">
        <v>47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3"/>
      <c r="Q26" s="17"/>
    </row>
    <row r="27" spans="1:19" ht="73.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2"/>
    </row>
    <row r="28" spans="1:19" ht="24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9" ht="24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9" ht="24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9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27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27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27" ht="24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27" ht="24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27" ht="24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27" ht="24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27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27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27" ht="24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27" ht="24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7" ht="24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7">
      <c r="A44" s="27" t="s">
        <v>49</v>
      </c>
      <c r="B44" s="27" t="s">
        <v>50</v>
      </c>
      <c r="C44" s="27" t="s">
        <v>51</v>
      </c>
      <c r="D44" s="27" t="s">
        <v>53</v>
      </c>
      <c r="E44" s="27" t="s">
        <v>54</v>
      </c>
      <c r="F44" s="27" t="s">
        <v>52</v>
      </c>
      <c r="G44" s="27" t="s">
        <v>55</v>
      </c>
      <c r="H44" s="27" t="s">
        <v>60</v>
      </c>
      <c r="I44" s="27" t="s">
        <v>61</v>
      </c>
      <c r="J44" s="27" t="s">
        <v>56</v>
      </c>
      <c r="K44" s="27" t="s">
        <v>57</v>
      </c>
      <c r="L44" s="27" t="s">
        <v>59</v>
      </c>
      <c r="M44" s="27" t="s">
        <v>58</v>
      </c>
      <c r="N44" s="27" t="s">
        <v>62</v>
      </c>
      <c r="O44" s="27" t="s">
        <v>63</v>
      </c>
      <c r="P44" s="27" t="s">
        <v>64</v>
      </c>
      <c r="Q44" s="27" t="s">
        <v>65</v>
      </c>
      <c r="R44" s="27" t="s">
        <v>43</v>
      </c>
      <c r="S44" s="27" t="s">
        <v>66</v>
      </c>
      <c r="T44" s="27" t="s">
        <v>70</v>
      </c>
      <c r="U44" s="27" t="s">
        <v>71</v>
      </c>
      <c r="V44" s="27" t="s">
        <v>72</v>
      </c>
      <c r="W44" s="27" t="s">
        <v>73</v>
      </c>
      <c r="X44" s="27" t="s">
        <v>74</v>
      </c>
      <c r="Y44" s="27" t="s">
        <v>67</v>
      </c>
      <c r="Z44" s="27" t="s">
        <v>68</v>
      </c>
      <c r="AA44" s="27" t="s">
        <v>69</v>
      </c>
    </row>
    <row r="45" spans="1:27">
      <c r="A45" s="27" t="str">
        <f>IF(C7="○","基本",IF(C8="○","中級",IF(C9="○","ビーコン",IF(C10="○","理論",""))))</f>
        <v/>
      </c>
      <c r="B45" s="27" t="str">
        <f>IF(C12="","",C12)</f>
        <v/>
      </c>
      <c r="C45" s="27" t="str">
        <f>IF(C11="","",C11)</f>
        <v/>
      </c>
      <c r="D45" s="27" t="str">
        <f>IF(I11="○","男",IF(I12="○","女",""))</f>
        <v/>
      </c>
      <c r="E45" s="28" t="str">
        <f>IF(M11="","",ASC(M11))</f>
        <v/>
      </c>
      <c r="F45" s="27" t="str">
        <f ca="1">IF(E45="","",DATEDIF(E45,TODAY(),"y"))</f>
        <v/>
      </c>
      <c r="G45" s="27" t="str">
        <f>IF(M12="","",M12)&amp;IF(M12="","","型")&amp;IF(P12="","","RH")&amp;IF(P12="","",P12)</f>
        <v/>
      </c>
      <c r="H45" s="27" t="str">
        <f>IF(C15="","",C15)</f>
        <v>　</v>
      </c>
      <c r="I45" s="27" t="str">
        <f>IF(C16="","",C16)</f>
        <v/>
      </c>
      <c r="J45" s="27" t="str">
        <f>IF(D13="","",TRIM(ASC(D13)))</f>
        <v/>
      </c>
      <c r="K45" s="27" t="str">
        <f>IF(C14="","",C14)</f>
        <v/>
      </c>
      <c r="L45" s="27" t="str">
        <f>IF(N13="","",TRIM(ASC(N13)))</f>
        <v/>
      </c>
      <c r="M45" s="27" t="str">
        <f>IF(J13="","",TRIM(ASC(J13)))</f>
        <v/>
      </c>
      <c r="N45" s="27" t="str">
        <f>IF(E17="","",E17)</f>
        <v/>
      </c>
      <c r="O45" s="27" t="str">
        <f>IF(J15="○","有",IF(J18="○",J18&amp;IF(L18="○",M18,IF(L19="○","借りる",IF(L20="○",M20,""))),""))</f>
        <v/>
      </c>
      <c r="P45" s="27" t="str">
        <f>IF(M15="","",M15)&amp;IF(M16="","","  ")&amp;IF(M16="","",M16)</f>
        <v/>
      </c>
      <c r="Q45" s="27" t="str">
        <f>IF(D21="","",D21)</f>
        <v/>
      </c>
      <c r="R45" s="27" t="str">
        <f>IF(I21="","",I21)</f>
        <v/>
      </c>
      <c r="S45" s="27" t="str">
        <f>IF(M21="","",TRIM(ASC(M21)))</f>
        <v/>
      </c>
      <c r="T45" s="27" t="str">
        <f>IF(E19="","",E19&amp;"年")</f>
        <v/>
      </c>
      <c r="U45" s="27" t="str">
        <f>IF(E20="","",E20&amp;"年")</f>
        <v/>
      </c>
      <c r="V45" s="27" t="str">
        <f>IF(O7="","",O7&amp;"年")</f>
        <v/>
      </c>
      <c r="W45" s="27" t="str">
        <f>IF(O8="","",O8&amp;"年")</f>
        <v/>
      </c>
      <c r="X45" s="27" t="str">
        <f>IF(O9="","",O9&amp;"年")</f>
        <v/>
      </c>
      <c r="Y45" s="27" t="str">
        <f>IF(A23="","",A23)</f>
        <v/>
      </c>
      <c r="Z45" s="27" t="str">
        <f>IF(A25="","",A25)</f>
        <v/>
      </c>
      <c r="AA45" s="27" t="str">
        <f>IF(A27="","",A27)</f>
        <v/>
      </c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>
      <c r="Q352" s="2"/>
    </row>
    <row r="353" spans="17:17">
      <c r="Q353" s="2"/>
    </row>
  </sheetData>
  <mergeCells count="58">
    <mergeCell ref="A13:B14"/>
    <mergeCell ref="C14:P14"/>
    <mergeCell ref="A21:B21"/>
    <mergeCell ref="A7:B10"/>
    <mergeCell ref="Q11:V11"/>
    <mergeCell ref="A12:B12"/>
    <mergeCell ref="H11:H12"/>
    <mergeCell ref="M12:N12"/>
    <mergeCell ref="M11:P11"/>
    <mergeCell ref="K12:L12"/>
    <mergeCell ref="A11:B11"/>
    <mergeCell ref="K11:L11"/>
    <mergeCell ref="C11:G11"/>
    <mergeCell ref="C12:G12"/>
    <mergeCell ref="D7:J7"/>
    <mergeCell ref="D8:J8"/>
    <mergeCell ref="A1:P2"/>
    <mergeCell ref="A4:P4"/>
    <mergeCell ref="N10:P10"/>
    <mergeCell ref="K7:L10"/>
    <mergeCell ref="N7:N9"/>
    <mergeCell ref="M7:M9"/>
    <mergeCell ref="H3:N3"/>
    <mergeCell ref="D9:J9"/>
    <mergeCell ref="D10:J10"/>
    <mergeCell ref="A27:P27"/>
    <mergeCell ref="A23:P23"/>
    <mergeCell ref="A25:P25"/>
    <mergeCell ref="A19:B20"/>
    <mergeCell ref="E20:F20"/>
    <mergeCell ref="D21:G21"/>
    <mergeCell ref="E19:F19"/>
    <mergeCell ref="M21:P21"/>
    <mergeCell ref="A26:O26"/>
    <mergeCell ref="A24:P24"/>
    <mergeCell ref="A22:P22"/>
    <mergeCell ref="H15:I20"/>
    <mergeCell ref="K21:L21"/>
    <mergeCell ref="K18:K20"/>
    <mergeCell ref="J18:J20"/>
    <mergeCell ref="A17:B18"/>
    <mergeCell ref="D13:G13"/>
    <mergeCell ref="N13:P13"/>
    <mergeCell ref="J13:L13"/>
    <mergeCell ref="C16:G16"/>
    <mergeCell ref="C15:G15"/>
    <mergeCell ref="M15:P15"/>
    <mergeCell ref="L16:L17"/>
    <mergeCell ref="M16:P17"/>
    <mergeCell ref="J15:J17"/>
    <mergeCell ref="K15:K17"/>
    <mergeCell ref="E17:G17"/>
    <mergeCell ref="M18:P18"/>
    <mergeCell ref="M19:P19"/>
    <mergeCell ref="M20:P20"/>
    <mergeCell ref="I21:J21"/>
    <mergeCell ref="A15:B15"/>
    <mergeCell ref="A16:B16"/>
  </mergeCells>
  <phoneticPr fontId="1"/>
  <conditionalFormatting sqref="C7:C10">
    <cfRule type="expression" dxfId="45" priority="73">
      <formula>COUNTIF($C$7:$C$10,"○")&gt;0</formula>
    </cfRule>
  </conditionalFormatting>
  <conditionalFormatting sqref="C11">
    <cfRule type="expression" dxfId="44" priority="70">
      <formula>$C$11=""</formula>
    </cfRule>
  </conditionalFormatting>
  <conditionalFormatting sqref="M11">
    <cfRule type="expression" dxfId="43" priority="69">
      <formula>$M$11=""</formula>
    </cfRule>
  </conditionalFormatting>
  <conditionalFormatting sqref="M12">
    <cfRule type="expression" dxfId="42" priority="68">
      <formula>$M$12=""</formula>
    </cfRule>
  </conditionalFormatting>
  <conditionalFormatting sqref="C12">
    <cfRule type="expression" dxfId="41" priority="67">
      <formula>$C$12=""</formula>
    </cfRule>
  </conditionalFormatting>
  <conditionalFormatting sqref="P12">
    <cfRule type="expression" dxfId="40" priority="66">
      <formula>$P$12=""</formula>
    </cfRule>
  </conditionalFormatting>
  <conditionalFormatting sqref="I11:I12">
    <cfRule type="expression" dxfId="39" priority="65">
      <formula>COUNTIF($I$11:$I$12,"○")=1</formula>
    </cfRule>
  </conditionalFormatting>
  <conditionalFormatting sqref="A23:P23">
    <cfRule type="expression" dxfId="38" priority="64">
      <formula>$A$23=""</formula>
    </cfRule>
  </conditionalFormatting>
  <conditionalFormatting sqref="M7:M10">
    <cfRule type="expression" dxfId="37" priority="59">
      <formula>COUNTIF($M$7:$M$10,"○")=1</formula>
    </cfRule>
  </conditionalFormatting>
  <conditionalFormatting sqref="O7">
    <cfRule type="containsBlanks" dxfId="36" priority="144">
      <formula>LEN(TRIM(O7))=0</formula>
    </cfRule>
  </conditionalFormatting>
  <conditionalFormatting sqref="D13 J13 M15:P15 M21:P21">
    <cfRule type="notContainsBlanks" dxfId="35" priority="53">
      <formula>LEN(TRIM(D13))&gt;0</formula>
    </cfRule>
  </conditionalFormatting>
  <conditionalFormatting sqref="M13:N13">
    <cfRule type="notContainsBlanks" dxfId="34" priority="52">
      <formula>LEN(TRIM(M13))&gt;0</formula>
    </cfRule>
  </conditionalFormatting>
  <conditionalFormatting sqref="C14:P14">
    <cfRule type="notContainsBlanks" dxfId="33" priority="51">
      <formula>LEN(TRIM(C14))&gt;0</formula>
    </cfRule>
  </conditionalFormatting>
  <conditionalFormatting sqref="D21:G21 I21:J21 E19:F20 A23:P23 C15:G16 M16 C18:G18 C17:E17">
    <cfRule type="notContainsBlanks" dxfId="32" priority="43">
      <formula>LEN(TRIM(A15))&gt;0</formula>
    </cfRule>
  </conditionalFormatting>
  <conditionalFormatting sqref="J15:J17 M15:P17">
    <cfRule type="expression" dxfId="31" priority="42">
      <formula>$J$18="○"</formula>
    </cfRule>
  </conditionalFormatting>
  <conditionalFormatting sqref="J18:J20 L18:L20">
    <cfRule type="notContainsBlanks" dxfId="30" priority="38">
      <formula>LEN(TRIM(J18))&gt;0</formula>
    </cfRule>
    <cfRule type="expression" dxfId="29" priority="41">
      <formula>$J$15="○"</formula>
    </cfRule>
  </conditionalFormatting>
  <conditionalFormatting sqref="J15:J17 M15:P17">
    <cfRule type="notContainsBlanks" dxfId="28" priority="40">
      <formula>LEN(TRIM(J15))&gt;0</formula>
    </cfRule>
  </conditionalFormatting>
  <conditionalFormatting sqref="L19:L20">
    <cfRule type="expression" dxfId="27" priority="36">
      <formula>$L$18="○"</formula>
    </cfRule>
  </conditionalFormatting>
  <conditionalFormatting sqref="L18 L20">
    <cfRule type="expression" dxfId="26" priority="35">
      <formula>$L$19="○"</formula>
    </cfRule>
  </conditionalFormatting>
  <conditionalFormatting sqref="L18:L19">
    <cfRule type="expression" dxfId="25" priority="34">
      <formula>$L$20="○"</formula>
    </cfRule>
  </conditionalFormatting>
  <conditionalFormatting sqref="A21:B21">
    <cfRule type="expression" dxfId="24" priority="21">
      <formula>$C$10="○"</formula>
    </cfRule>
    <cfRule type="expression" dxfId="23" priority="22">
      <formula>$C$9="○"</formula>
    </cfRule>
  </conditionalFormatting>
  <conditionalFormatting sqref="C21:L21">
    <cfRule type="expression" dxfId="22" priority="19">
      <formula>$C$10="○"</formula>
    </cfRule>
    <cfRule type="expression" dxfId="21" priority="20">
      <formula>$C$9="○"</formula>
    </cfRule>
  </conditionalFormatting>
  <conditionalFormatting sqref="M21:P21">
    <cfRule type="expression" dxfId="20" priority="17">
      <formula>$C$10="○"</formula>
    </cfRule>
    <cfRule type="expression" dxfId="19" priority="18">
      <formula>$C$9="○"</formula>
    </cfRule>
  </conditionalFormatting>
  <conditionalFormatting sqref="H15:I20">
    <cfRule type="expression" dxfId="18" priority="16">
      <formula>$C$10="○"</formula>
    </cfRule>
  </conditionalFormatting>
  <conditionalFormatting sqref="M16:P19">
    <cfRule type="expression" dxfId="17" priority="15">
      <formula>$C$10="○"</formula>
    </cfRule>
  </conditionalFormatting>
  <conditionalFormatting sqref="L16:L19">
    <cfRule type="expression" dxfId="16" priority="14">
      <formula>$C$10="○"</formula>
    </cfRule>
  </conditionalFormatting>
  <conditionalFormatting sqref="J15:K17 L15">
    <cfRule type="expression" dxfId="15" priority="13">
      <formula>$C$10="○"</formula>
    </cfRule>
  </conditionalFormatting>
  <conditionalFormatting sqref="M15:P15">
    <cfRule type="expression" dxfId="14" priority="12">
      <formula>$C$10="○"</formula>
    </cfRule>
  </conditionalFormatting>
  <conditionalFormatting sqref="J18:K20 L20">
    <cfRule type="expression" dxfId="13" priority="11">
      <formula>$C$10="○"</formula>
    </cfRule>
  </conditionalFormatting>
  <conditionalFormatting sqref="M20:P20">
    <cfRule type="expression" dxfId="12" priority="10">
      <formula>$C$10="○"</formula>
    </cfRule>
  </conditionalFormatting>
  <conditionalFormatting sqref="C18">
    <cfRule type="expression" dxfId="11" priority="9">
      <formula>$C$17="○"</formula>
    </cfRule>
  </conditionalFormatting>
  <conditionalFormatting sqref="C17 E17:G17">
    <cfRule type="expression" dxfId="10" priority="8">
      <formula>$C$18="○"</formula>
    </cfRule>
  </conditionalFormatting>
  <conditionalFormatting sqref="E17:G17">
    <cfRule type="notContainsBlanks" dxfId="9" priority="7">
      <formula>LEN(TRIM(E17))&gt;0</formula>
    </cfRule>
  </conditionalFormatting>
  <conditionalFormatting sqref="O7:O9">
    <cfRule type="expression" dxfId="8" priority="57">
      <formula>$M$10="○"</formula>
    </cfRule>
    <cfRule type="expression" dxfId="7" priority="145">
      <formula>$BJ$7&gt;0</formula>
    </cfRule>
    <cfRule type="expression" dxfId="6" priority="146">
      <formula>$M$7="○"</formula>
    </cfRule>
  </conditionalFormatting>
  <conditionalFormatting sqref="N13:P13">
    <cfRule type="expression" dxfId="5" priority="154">
      <formula>$BG$13="○"</formula>
    </cfRule>
  </conditionalFormatting>
  <conditionalFormatting sqref="J13:L13">
    <cfRule type="expression" dxfId="4" priority="155">
      <formula>$BH$13="○"</formula>
    </cfRule>
  </conditionalFormatting>
  <conditionalFormatting sqref="N7:N9">
    <cfRule type="expression" dxfId="3" priority="1">
      <formula>$M$10="○"</formula>
    </cfRule>
  </conditionalFormatting>
  <conditionalFormatting sqref="J15">
    <cfRule type="expression" dxfId="2" priority="161">
      <formula>J19="○"</formula>
    </cfRule>
    <cfRule type="expression" dxfId="1" priority="162">
      <formula>SUM($BG$7:$BG$9)=0</formula>
    </cfRule>
    <cfRule type="expression" dxfId="0" priority="163">
      <formula>SUM(BG7:BG9)=2</formula>
    </cfRule>
  </conditionalFormatting>
  <dataValidations count="7">
    <dataValidation type="list" allowBlank="1" showInputMessage="1" showErrorMessage="1" sqref="C7:C10 J15 J18:J20 M7:M10 L18:L20 C17:C18 I11:I12">
      <formula1>"○"</formula1>
    </dataValidation>
    <dataValidation imeMode="fullKatakana" allowBlank="1" showInputMessage="1" showErrorMessage="1" sqref="M13 C11:G11"/>
    <dataValidation type="list" allowBlank="1" showInputMessage="1" showErrorMessage="1" sqref="M12">
      <formula1>"A,B,O,AB"</formula1>
    </dataValidation>
    <dataValidation type="list" allowBlank="1" showInputMessage="1" showErrorMessage="1" sqref="P12">
      <formula1>"+,-"</formula1>
    </dataValidation>
    <dataValidation type="list" allowBlank="1" showInputMessage="1" showErrorMessage="1" sqref="C16">
      <formula1>"大阪府山岳連盟,京都府山岳連盟,兵庫県山岳連盟,和歌山県山岳連盟,奈良県山岳連盟,滋賀県山岳連盟,所属なし"</formula1>
    </dataValidation>
    <dataValidation imeMode="off" allowBlank="1" showInputMessage="1" showErrorMessage="1" sqref="N13:P13 O7:O9 M11:P11 E19:F20 J13:L13 M21:P21"/>
    <dataValidation imeMode="hiragana" allowBlank="1" showInputMessage="1" showErrorMessage="1" sqref="C12:G12 M16 D21:G21 I21:J21 C15:G15 M15:P15 A25:P25 A27:P27 A23:P23 C14:P14"/>
  </dataValidations>
  <pageMargins left="0.31496062992125984" right="0.31496062992125984" top="0.35433070866141736" bottom="0.35433070866141736" header="0.31496062992125984" footer="0.31496062992125984"/>
  <pageSetup paperSize="9" scale="78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申し込み書</vt:lpstr>
      <vt:lpstr>申し込み書!Print_Area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Mitsuyo Matsumoto</dc:creator>
  <cp:lastModifiedBy>ohmi</cp:lastModifiedBy>
  <cp:lastPrinted>2019-08-14T16:04:26Z</cp:lastPrinted>
  <dcterms:created xsi:type="dcterms:W3CDTF">2017-05-07T15:27:32Z</dcterms:created>
  <dcterms:modified xsi:type="dcterms:W3CDTF">2022-10-20T10:59:25Z</dcterms:modified>
</cp:coreProperties>
</file>